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120" windowHeight="127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<sst xmlns="http://schemas.openxmlformats.org/spreadsheetml/2006/main" count="24" uniqueCount="13">
  <si>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Billed</t>
  </si>
  <si>
    <t>Family Size</t>
  </si>
  <si>
    <t>% of Charges</t>
  </si>
  <si>
    <t>For each add'l</t>
  </si>
  <si>
    <t>family member</t>
  </si>
  <si>
    <t>Maximum Annual Income Amounts for each Sliding Fee Percentage Category (except for 0% discount)</t>
  </si>
  <si>
    <t>Poverty Level*</t>
  </si>
  <si>
    <t>&gt;200%</t>
  </si>
  <si>
    <t>DISCOUNT</t>
  </si>
  <si>
    <t>For each additional person, add</t>
  </si>
  <si>
    <t>TIOGA MEDICAL CENTER</t>
  </si>
  <si>
    <t>SLIDING FEE SCHEDULE</t>
  </si>
  <si>
    <t>https://aspe.hhs.gov/poverty-guidelines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</si>
</sst>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33" borderId="12" xfId="0" applyFont="1" applyFill="1" applyBorder="1" applyAlignment="1">
      <alignment wrapText="1"/>
    </xf>
    <xf numFmtId="9" fontId="48" fillId="33" borderId="13" xfId="0" applyNumberFormat="1" applyFont="1" applyFill="1" applyBorder="1" applyAlignment="1">
      <alignment horizontal="right" wrapText="1"/>
    </xf>
    <xf numFmtId="0" fontId="48" fillId="33" borderId="13" xfId="0" applyFont="1" applyFill="1" applyBorder="1" applyAlignment="1">
      <alignment wrapText="1"/>
    </xf>
    <xf numFmtId="9" fontId="48" fillId="27" borderId="13" xfId="0" applyNumberFormat="1" applyFont="1" applyFill="1" applyBorder="1" applyAlignment="1">
      <alignment horizontal="right" wrapText="1"/>
    </xf>
    <xf numFmtId="0" fontId="48" fillId="33" borderId="12" xfId="0" applyFont="1" applyFill="1" applyBorder="1" applyAlignment="1">
      <alignment horizontal="center" wrapText="1"/>
    </xf>
    <xf numFmtId="6" fontId="49" fillId="0" borderId="1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6" fontId="49" fillId="0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9" fontId="53" fillId="0" borderId="0" xfId="0" applyNumberFormat="1" applyFont="1" applyFill="1" applyBorder="1" applyAlignment="1">
      <alignment/>
    </xf>
    <xf numFmtId="169" fontId="53" fillId="0" borderId="0" xfId="42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9" fontId="52" fillId="0" borderId="0" xfId="59" applyFont="1" applyFill="1" applyBorder="1" applyAlignment="1">
      <alignment horizontal="center"/>
    </xf>
    <xf numFmtId="9" fontId="52" fillId="0" borderId="0" xfId="59" applyFont="1" applyFill="1" applyBorder="1" applyAlignment="1">
      <alignment/>
    </xf>
    <xf numFmtId="0" fontId="37" fillId="0" borderId="0" xfId="53" applyAlignment="1" applyProtection="1">
      <alignment/>
      <protection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27" borderId="19" xfId="0" applyFont="1" applyFill="1" applyBorder="1" applyAlignment="1">
      <alignment horizontal="center"/>
    </xf>
    <xf numFmtId="0" fontId="48" fillId="27" borderId="20" xfId="0" applyFont="1" applyFill="1" applyBorder="1" applyAlignment="1">
      <alignment horizontal="center"/>
    </xf>
    <xf numFmtId="0" fontId="48" fillId="27" borderId="21" xfId="0" applyFont="1" applyFill="1" applyBorder="1" applyAlignment="1">
      <alignment horizontal="center"/>
    </xf>
    <xf numFmtId="0" fontId="37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spe.hhs.gov/poverty-guideline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8.00390625" style="0" customWidth="1"/>
    <col min="2" max="7" width="12.7109375" style="0" customWidth="1"/>
  </cols>
  <sheetData>
    <row r="5" spans="2:7" ht="31.5"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</row>
    <row r="6" spans="2:7" ht="15"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  <c r="G6" s="4" t="s">
        <v>2</v>
      </c>
    </row>
    <row r="7" spans="1:7" ht="26.25">
      <c r="A7" s="1" t="s">
        <v>1</v>
      </c>
      <c r="B7" s="2">
        <v>0</v>
      </c>
      <c r="C7" s="2">
        <v>0.2</v>
      </c>
      <c r="D7" s="2">
        <v>0.4</v>
      </c>
      <c r="E7" s="2">
        <v>0.6</v>
      </c>
      <c r="F7" s="2">
        <v>0.8</v>
      </c>
      <c r="G7" s="2">
        <v>1</v>
      </c>
    </row>
    <row r="8" ht="15">
      <c r="A8">
        <v>1</v>
      </c>
    </row>
    <row r="9" ht="15">
      <c r="A9">
        <v>2</v>
      </c>
    </row>
    <row r="10" ht="15">
      <c r="A10">
        <v>3</v>
      </c>
    </row>
    <row r="11" ht="15">
      <c r="A11">
        <v>4</v>
      </c>
    </row>
    <row r="12" ht="15">
      <c r="A12" t="s">
        <v>3</v>
      </c>
    </row>
    <row r="13" ht="15">
      <c r="A13" t="s"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A4" sqref="A4"/>
    </sheetView>
  </sheetViews>
  <sheetFormatPr defaultColWidth="9.140625" defaultRowHeight="15"/>
  <sheetData>
    <row r="1" spans="1:3" ht="26.25">
      <c r="A1" s="1" t="s">
        <v>10</v>
      </c>
      <c r="B1" s="1"/>
      <c r="C1" s="1"/>
    </row>
    <row r="2" spans="1:3" ht="21">
      <c r="A2" s="12" t="s">
        <v>11</v>
      </c>
      <c r="B2" s="12"/>
      <c r="C2" s="12"/>
    </row>
    <row r="3" ht="15.75">
      <c r="A3" s="13">
        <v>2022</v>
      </c>
    </row>
    <row r="4" ht="15.75" thickBot="1"/>
    <row r="5" spans="1:27" ht="15.75" thickBot="1">
      <c r="A5" s="26" t="s">
        <v>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R5" s="15"/>
      <c r="S5" s="15"/>
      <c r="T5" s="15"/>
      <c r="U5" s="15"/>
      <c r="V5" s="16"/>
      <c r="W5" s="16"/>
      <c r="X5" s="16"/>
      <c r="Y5" s="16"/>
      <c r="Z5" s="16"/>
      <c r="AA5" s="16"/>
    </row>
    <row r="6" spans="1:29" ht="30.75" thickBot="1">
      <c r="A6" s="5" t="s">
        <v>6</v>
      </c>
      <c r="B6" s="6">
        <v>1</v>
      </c>
      <c r="C6" s="6">
        <v>1.1</v>
      </c>
      <c r="D6" s="6">
        <v>1.2</v>
      </c>
      <c r="E6" s="6">
        <v>1.3</v>
      </c>
      <c r="F6" s="6">
        <v>1.4</v>
      </c>
      <c r="G6" s="6">
        <v>1.5</v>
      </c>
      <c r="H6" s="6">
        <v>1.6</v>
      </c>
      <c r="I6" s="6">
        <v>1.7</v>
      </c>
      <c r="J6" s="6">
        <v>1.8</v>
      </c>
      <c r="K6" s="6">
        <v>1.9</v>
      </c>
      <c r="L6" s="6">
        <v>2</v>
      </c>
      <c r="M6" s="7" t="s">
        <v>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18"/>
    </row>
    <row r="7" spans="1:29" ht="15">
      <c r="A7" s="29" t="s">
        <v>1</v>
      </c>
      <c r="B7" s="31" t="s">
        <v>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R7" s="22"/>
      <c r="S7" s="23"/>
      <c r="T7" s="23"/>
      <c r="U7" s="23"/>
      <c r="V7" s="24"/>
      <c r="W7" s="24"/>
      <c r="X7" s="24"/>
      <c r="Y7" s="24"/>
      <c r="Z7" s="24"/>
      <c r="AA7" s="24"/>
      <c r="AB7" s="18"/>
      <c r="AC7" s="18"/>
    </row>
    <row r="8" spans="1:29" ht="15.75" thickBot="1">
      <c r="A8" s="30"/>
      <c r="B8" s="8">
        <v>1</v>
      </c>
      <c r="C8" s="8">
        <v>1</v>
      </c>
      <c r="D8" s="8">
        <v>0.9</v>
      </c>
      <c r="E8" s="8">
        <v>0.8</v>
      </c>
      <c r="F8" s="8">
        <v>0.7</v>
      </c>
      <c r="G8" s="8">
        <v>0.6</v>
      </c>
      <c r="H8" s="8">
        <v>0.5</v>
      </c>
      <c r="I8" s="8">
        <v>0.4</v>
      </c>
      <c r="J8" s="8">
        <v>0.3</v>
      </c>
      <c r="K8" s="8">
        <v>0.2</v>
      </c>
      <c r="L8" s="8">
        <v>0.1</v>
      </c>
      <c r="M8" s="8">
        <v>0</v>
      </c>
      <c r="R8" s="19"/>
      <c r="S8" s="20"/>
      <c r="T8" s="20"/>
      <c r="U8" s="20"/>
      <c r="V8" s="21"/>
      <c r="W8" s="20"/>
      <c r="X8" s="20"/>
      <c r="Y8" s="20"/>
      <c r="Z8" s="20"/>
      <c r="AA8" s="20"/>
      <c r="AB8" s="18"/>
      <c r="AC8" s="18"/>
    </row>
    <row r="9" spans="1:29" ht="15.75" thickBot="1">
      <c r="A9" s="9">
        <v>1</v>
      </c>
      <c r="B9" s="14">
        <v>13590</v>
      </c>
      <c r="C9" s="10">
        <f>B9*1.1</f>
        <v>14949.000000000002</v>
      </c>
      <c r="D9" s="10">
        <f>B9*1.2</f>
        <v>16308</v>
      </c>
      <c r="E9" s="10">
        <f>B9*1.3</f>
        <v>17667</v>
      </c>
      <c r="F9" s="10">
        <f>B9*1.4</f>
        <v>19026</v>
      </c>
      <c r="G9" s="10">
        <f>B9*1.5</f>
        <v>20385</v>
      </c>
      <c r="H9" s="10">
        <f>B9*1.6</f>
        <v>21744</v>
      </c>
      <c r="I9" s="10">
        <f>B9*1.7</f>
        <v>23103</v>
      </c>
      <c r="J9" s="10">
        <f>B9*1.8</f>
        <v>24462</v>
      </c>
      <c r="K9" s="10">
        <f>B9*1.9</f>
        <v>25821</v>
      </c>
      <c r="L9" s="10">
        <f>B9*2</f>
        <v>27180</v>
      </c>
      <c r="M9" s="10">
        <f>L9+1</f>
        <v>27181</v>
      </c>
      <c r="R9" s="19"/>
      <c r="S9" s="20"/>
      <c r="T9" s="20"/>
      <c r="U9" s="20"/>
      <c r="V9" s="21"/>
      <c r="W9" s="20"/>
      <c r="X9" s="20"/>
      <c r="Y9" s="20"/>
      <c r="Z9" s="20"/>
      <c r="AA9" s="20"/>
      <c r="AB9" s="18"/>
      <c r="AC9" s="18"/>
    </row>
    <row r="10" spans="1:29" ht="15.75" thickBot="1">
      <c r="A10" s="9">
        <v>2</v>
      </c>
      <c r="B10" s="14">
        <v>18310</v>
      </c>
      <c r="C10" s="10">
        <f aca="true" t="shared" si="0" ref="C10:C17">B10*1.1</f>
        <v>20141</v>
      </c>
      <c r="D10" s="10">
        <f aca="true" t="shared" si="1" ref="D10:D17">B10*1.2</f>
        <v>21972</v>
      </c>
      <c r="E10" s="10">
        <f aca="true" t="shared" si="2" ref="E10:E16">B10*1.3</f>
        <v>23803</v>
      </c>
      <c r="F10" s="10">
        <f aca="true" t="shared" si="3" ref="F10:F16">B10*1.4</f>
        <v>25634</v>
      </c>
      <c r="G10" s="10">
        <f aca="true" t="shared" si="4" ref="G10:G16">B10*1.5</f>
        <v>27465</v>
      </c>
      <c r="H10" s="10">
        <f aca="true" t="shared" si="5" ref="H10:H16">B10*1.6</f>
        <v>29296</v>
      </c>
      <c r="I10" s="10">
        <f aca="true" t="shared" si="6" ref="I10:I16">B10*1.7</f>
        <v>31127</v>
      </c>
      <c r="J10" s="10">
        <f aca="true" t="shared" si="7" ref="J10:J16">B10*1.8</f>
        <v>32958</v>
      </c>
      <c r="K10" s="10">
        <f aca="true" t="shared" si="8" ref="K10:K16">B10*1.9</f>
        <v>34789</v>
      </c>
      <c r="L10" s="10">
        <f aca="true" t="shared" si="9" ref="L10:L16">B10*2</f>
        <v>36620</v>
      </c>
      <c r="M10" s="10">
        <f aca="true" t="shared" si="10" ref="M10:M17">L10+1</f>
        <v>36621</v>
      </c>
      <c r="R10" s="19"/>
      <c r="S10" s="20"/>
      <c r="T10" s="20"/>
      <c r="U10" s="20"/>
      <c r="V10" s="21"/>
      <c r="W10" s="20"/>
      <c r="X10" s="20"/>
      <c r="Y10" s="20"/>
      <c r="Z10" s="20"/>
      <c r="AA10" s="20"/>
      <c r="AB10" s="18"/>
      <c r="AC10" s="18"/>
    </row>
    <row r="11" spans="1:29" ht="15.75" thickBot="1">
      <c r="A11" s="9">
        <v>3</v>
      </c>
      <c r="B11" s="14">
        <v>23030</v>
      </c>
      <c r="C11" s="10">
        <f t="shared" si="0"/>
        <v>25333.000000000004</v>
      </c>
      <c r="D11" s="10">
        <f t="shared" si="1"/>
        <v>27636</v>
      </c>
      <c r="E11" s="10">
        <f t="shared" si="2"/>
        <v>29939</v>
      </c>
      <c r="F11" s="10">
        <f t="shared" si="3"/>
        <v>32241.999999999996</v>
      </c>
      <c r="G11" s="10">
        <f t="shared" si="4"/>
        <v>34545</v>
      </c>
      <c r="H11" s="10">
        <f t="shared" si="5"/>
        <v>36848</v>
      </c>
      <c r="I11" s="10">
        <f t="shared" si="6"/>
        <v>39151</v>
      </c>
      <c r="J11" s="10">
        <f t="shared" si="7"/>
        <v>41454</v>
      </c>
      <c r="K11" s="10">
        <f t="shared" si="8"/>
        <v>43757</v>
      </c>
      <c r="L11" s="10">
        <f t="shared" si="9"/>
        <v>46060</v>
      </c>
      <c r="M11" s="10">
        <f t="shared" si="10"/>
        <v>46061</v>
      </c>
      <c r="R11" s="19"/>
      <c r="S11" s="20"/>
      <c r="T11" s="20"/>
      <c r="U11" s="20"/>
      <c r="V11" s="21"/>
      <c r="W11" s="20"/>
      <c r="X11" s="20"/>
      <c r="Y11" s="20"/>
      <c r="Z11" s="20"/>
      <c r="AA11" s="20"/>
      <c r="AB11" s="18"/>
      <c r="AC11" s="18"/>
    </row>
    <row r="12" spans="1:29" ht="15.75" thickBot="1">
      <c r="A12" s="9">
        <v>4</v>
      </c>
      <c r="B12" s="14">
        <v>27750</v>
      </c>
      <c r="C12" s="10">
        <f t="shared" si="0"/>
        <v>30525.000000000004</v>
      </c>
      <c r="D12" s="10">
        <f t="shared" si="1"/>
        <v>33300</v>
      </c>
      <c r="E12" s="10">
        <f t="shared" si="2"/>
        <v>36075</v>
      </c>
      <c r="F12" s="10">
        <f t="shared" si="3"/>
        <v>38850</v>
      </c>
      <c r="G12" s="10">
        <f t="shared" si="4"/>
        <v>41625</v>
      </c>
      <c r="H12" s="10">
        <f t="shared" si="5"/>
        <v>44400</v>
      </c>
      <c r="I12" s="10">
        <f t="shared" si="6"/>
        <v>47175</v>
      </c>
      <c r="J12" s="10">
        <f t="shared" si="7"/>
        <v>49950</v>
      </c>
      <c r="K12" s="10">
        <f t="shared" si="8"/>
        <v>52725</v>
      </c>
      <c r="L12" s="10">
        <f t="shared" si="9"/>
        <v>55500</v>
      </c>
      <c r="M12" s="10">
        <f t="shared" si="10"/>
        <v>55501</v>
      </c>
      <c r="R12" s="19"/>
      <c r="S12" s="20"/>
      <c r="T12" s="20"/>
      <c r="U12" s="20"/>
      <c r="V12" s="21"/>
      <c r="W12" s="20"/>
      <c r="X12" s="20"/>
      <c r="Y12" s="20"/>
      <c r="Z12" s="20"/>
      <c r="AA12" s="20"/>
      <c r="AB12" s="18"/>
      <c r="AC12" s="18"/>
    </row>
    <row r="13" spans="1:29" ht="15.75" thickBot="1">
      <c r="A13" s="9">
        <v>5</v>
      </c>
      <c r="B13" s="14">
        <v>32470</v>
      </c>
      <c r="C13" s="10">
        <f t="shared" si="0"/>
        <v>35717</v>
      </c>
      <c r="D13" s="10">
        <f t="shared" si="1"/>
        <v>38964</v>
      </c>
      <c r="E13" s="10">
        <f t="shared" si="2"/>
        <v>42211</v>
      </c>
      <c r="F13" s="10">
        <f t="shared" si="3"/>
        <v>45458</v>
      </c>
      <c r="G13" s="10">
        <f t="shared" si="4"/>
        <v>48705</v>
      </c>
      <c r="H13" s="10">
        <f t="shared" si="5"/>
        <v>51952</v>
      </c>
      <c r="I13" s="10">
        <f t="shared" si="6"/>
        <v>55199</v>
      </c>
      <c r="J13" s="10">
        <f t="shared" si="7"/>
        <v>58446</v>
      </c>
      <c r="K13" s="10">
        <f t="shared" si="8"/>
        <v>61693</v>
      </c>
      <c r="L13" s="10">
        <f t="shared" si="9"/>
        <v>64940</v>
      </c>
      <c r="M13" s="10">
        <f t="shared" si="10"/>
        <v>64941</v>
      </c>
      <c r="R13" s="19"/>
      <c r="S13" s="20"/>
      <c r="T13" s="20"/>
      <c r="U13" s="20"/>
      <c r="V13" s="21"/>
      <c r="W13" s="20"/>
      <c r="X13" s="20"/>
      <c r="Y13" s="20"/>
      <c r="Z13" s="20"/>
      <c r="AA13" s="20"/>
      <c r="AB13" s="18"/>
      <c r="AC13" s="18"/>
    </row>
    <row r="14" spans="1:29" ht="15.75" thickBot="1">
      <c r="A14" s="9">
        <v>6</v>
      </c>
      <c r="B14" s="14">
        <v>37190</v>
      </c>
      <c r="C14" s="10">
        <f t="shared" si="0"/>
        <v>40909</v>
      </c>
      <c r="D14" s="10">
        <f t="shared" si="1"/>
        <v>44628</v>
      </c>
      <c r="E14" s="10">
        <f t="shared" si="2"/>
        <v>48347</v>
      </c>
      <c r="F14" s="10">
        <f t="shared" si="3"/>
        <v>52066</v>
      </c>
      <c r="G14" s="10">
        <f t="shared" si="4"/>
        <v>55785</v>
      </c>
      <c r="H14" s="10">
        <f t="shared" si="5"/>
        <v>59504</v>
      </c>
      <c r="I14" s="10">
        <f t="shared" si="6"/>
        <v>63223</v>
      </c>
      <c r="J14" s="10">
        <f t="shared" si="7"/>
        <v>66942</v>
      </c>
      <c r="K14" s="10">
        <f t="shared" si="8"/>
        <v>70661</v>
      </c>
      <c r="L14" s="10">
        <f t="shared" si="9"/>
        <v>74380</v>
      </c>
      <c r="M14" s="10">
        <f t="shared" si="10"/>
        <v>74381</v>
      </c>
      <c r="R14" s="19"/>
      <c r="S14" s="20"/>
      <c r="T14" s="20"/>
      <c r="U14" s="20"/>
      <c r="V14" s="21"/>
      <c r="W14" s="20"/>
      <c r="X14" s="20"/>
      <c r="Y14" s="20"/>
      <c r="Z14" s="20"/>
      <c r="AA14" s="20"/>
      <c r="AB14" s="18"/>
      <c r="AC14" s="18"/>
    </row>
    <row r="15" spans="1:29" ht="15.75" thickBot="1">
      <c r="A15" s="9">
        <v>7</v>
      </c>
      <c r="B15" s="14">
        <v>41910</v>
      </c>
      <c r="C15" s="10">
        <f t="shared" si="0"/>
        <v>46101.00000000001</v>
      </c>
      <c r="D15" s="10">
        <f t="shared" si="1"/>
        <v>50292</v>
      </c>
      <c r="E15" s="10">
        <f t="shared" si="2"/>
        <v>54483</v>
      </c>
      <c r="F15" s="10">
        <f t="shared" si="3"/>
        <v>58673.99999999999</v>
      </c>
      <c r="G15" s="10">
        <f t="shared" si="4"/>
        <v>62865</v>
      </c>
      <c r="H15" s="10">
        <f t="shared" si="5"/>
        <v>67056</v>
      </c>
      <c r="I15" s="10">
        <f t="shared" si="6"/>
        <v>71247</v>
      </c>
      <c r="J15" s="10">
        <f t="shared" si="7"/>
        <v>75438</v>
      </c>
      <c r="K15" s="10">
        <f t="shared" si="8"/>
        <v>79629</v>
      </c>
      <c r="L15" s="10">
        <f t="shared" si="9"/>
        <v>83820</v>
      </c>
      <c r="M15" s="10">
        <f t="shared" si="10"/>
        <v>83821</v>
      </c>
      <c r="R15" s="19"/>
      <c r="S15" s="20"/>
      <c r="T15" s="20"/>
      <c r="U15" s="20"/>
      <c r="V15" s="21"/>
      <c r="W15" s="20"/>
      <c r="X15" s="20"/>
      <c r="Y15" s="20"/>
      <c r="Z15" s="20"/>
      <c r="AA15" s="20"/>
      <c r="AB15" s="18"/>
      <c r="AC15" s="18"/>
    </row>
    <row r="16" spans="1:29" ht="15.75" thickBot="1">
      <c r="A16" s="9">
        <v>8</v>
      </c>
      <c r="B16" s="14">
        <v>46630</v>
      </c>
      <c r="C16" s="10">
        <f t="shared" si="0"/>
        <v>51293.00000000001</v>
      </c>
      <c r="D16" s="10">
        <f t="shared" si="1"/>
        <v>55956</v>
      </c>
      <c r="E16" s="10">
        <f t="shared" si="2"/>
        <v>60619</v>
      </c>
      <c r="F16" s="10">
        <f t="shared" si="3"/>
        <v>65281.99999999999</v>
      </c>
      <c r="G16" s="10">
        <f t="shared" si="4"/>
        <v>69945</v>
      </c>
      <c r="H16" s="10">
        <f t="shared" si="5"/>
        <v>74608</v>
      </c>
      <c r="I16" s="10">
        <f t="shared" si="6"/>
        <v>79271</v>
      </c>
      <c r="J16" s="10">
        <f t="shared" si="7"/>
        <v>83934</v>
      </c>
      <c r="K16" s="10">
        <f t="shared" si="8"/>
        <v>88597</v>
      </c>
      <c r="L16" s="10">
        <f t="shared" si="9"/>
        <v>93260</v>
      </c>
      <c r="M16" s="10">
        <f t="shared" si="10"/>
        <v>93261</v>
      </c>
      <c r="R16" s="19"/>
      <c r="S16" s="20"/>
      <c r="T16" s="20"/>
      <c r="U16" s="20"/>
      <c r="V16" s="20"/>
      <c r="W16" s="20"/>
      <c r="X16" s="20"/>
      <c r="Y16" s="20"/>
      <c r="Z16" s="20"/>
      <c r="AA16" s="20"/>
      <c r="AB16" s="18"/>
      <c r="AC16" s="18"/>
    </row>
    <row r="17" spans="1:29" ht="75.75" thickBot="1">
      <c r="A17" s="5" t="s">
        <v>9</v>
      </c>
      <c r="B17" s="14">
        <v>4720</v>
      </c>
      <c r="C17" s="10">
        <f t="shared" si="0"/>
        <v>5192</v>
      </c>
      <c r="D17" s="10">
        <f t="shared" si="1"/>
        <v>5664</v>
      </c>
      <c r="E17" s="10">
        <f>B17*1.3</f>
        <v>6136</v>
      </c>
      <c r="F17" s="10">
        <f>B17*1.4</f>
        <v>6608</v>
      </c>
      <c r="G17" s="10">
        <f>B17*1.5</f>
        <v>7080</v>
      </c>
      <c r="H17" s="10">
        <f>B17*1.6</f>
        <v>7552</v>
      </c>
      <c r="I17" s="10">
        <f>B17*1.7</f>
        <v>8024</v>
      </c>
      <c r="J17" s="10">
        <f>B17*1.8</f>
        <v>8496</v>
      </c>
      <c r="K17" s="10">
        <f>B17*1.9</f>
        <v>8968</v>
      </c>
      <c r="L17" s="10">
        <f>B17*2</f>
        <v>9440</v>
      </c>
      <c r="M17" s="10">
        <f t="shared" si="10"/>
        <v>9441</v>
      </c>
      <c r="R17" s="19"/>
      <c r="S17" s="20"/>
      <c r="T17" s="20"/>
      <c r="U17" s="20"/>
      <c r="V17" s="20"/>
      <c r="W17" s="20"/>
      <c r="X17" s="20"/>
      <c r="Y17" s="20"/>
      <c r="Z17" s="20"/>
      <c r="AA17" s="20"/>
      <c r="AB17" s="18"/>
      <c r="AC17" s="18"/>
    </row>
    <row r="18" spans="1:29" ht="15">
      <c r="A18" s="11"/>
      <c r="R18" s="19"/>
      <c r="S18" s="20"/>
      <c r="T18" s="20"/>
      <c r="U18" s="20"/>
      <c r="V18" s="20"/>
      <c r="W18" s="20"/>
      <c r="X18" s="20"/>
      <c r="Y18" s="20"/>
      <c r="Z18" s="20"/>
      <c r="AA18" s="20"/>
      <c r="AB18" s="18"/>
      <c r="AC18" s="18"/>
    </row>
    <row r="19" spans="1:29" ht="15">
      <c r="A19" s="34"/>
      <c r="B19" s="34"/>
      <c r="C19" s="34"/>
      <c r="D19" s="34"/>
      <c r="E19" s="34"/>
      <c r="F19" s="34"/>
      <c r="G19" s="34"/>
      <c r="R19" s="19"/>
      <c r="S19" s="20"/>
      <c r="T19" s="20"/>
      <c r="U19" s="20"/>
      <c r="V19" s="20"/>
      <c r="W19" s="20"/>
      <c r="X19" s="20"/>
      <c r="Y19" s="20"/>
      <c r="Z19" s="20"/>
      <c r="AA19" s="20"/>
      <c r="AB19" s="18"/>
      <c r="AC19" s="18"/>
    </row>
    <row r="20" spans="18:29" ht="15">
      <c r="R20" s="19"/>
      <c r="S20" s="20"/>
      <c r="T20" s="20"/>
      <c r="U20" s="20"/>
      <c r="V20" s="20"/>
      <c r="W20" s="20"/>
      <c r="X20" s="20"/>
      <c r="Y20" s="20"/>
      <c r="Z20" s="20"/>
      <c r="AA20" s="20"/>
      <c r="AB20" s="18"/>
      <c r="AC20" s="18"/>
    </row>
    <row r="21" spans="1:29" ht="15">
      <c r="A21" s="25" t="s">
        <v>12</v>
      </c>
      <c r="R21" s="19"/>
      <c r="S21" s="20"/>
      <c r="T21" s="20"/>
      <c r="U21" s="20"/>
      <c r="V21" s="20"/>
      <c r="W21" s="20"/>
      <c r="X21" s="20"/>
      <c r="Y21" s="20"/>
      <c r="Z21" s="20"/>
      <c r="AA21" s="20"/>
      <c r="AB21" s="18"/>
      <c r="AC21" s="18"/>
    </row>
    <row r="22" spans="18:29" ht="15"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8:29" ht="15"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8:29" ht="15"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8:29" ht="15"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8:29" ht="15"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</sheetData>
  <sheetProtection/>
  <mergeCells count="4">
    <mergeCell ref="A5:M5"/>
    <mergeCell ref="A7:A8"/>
    <mergeCell ref="B7:M7"/>
    <mergeCell ref="A19:G19"/>
  </mergeCells>
  <hyperlinks>
    <hyperlink ref="A21" r:id="rId1" display="https://aspe.hhs.gov/poverty-guidelines"/>
  </hyperlinks>
  <printOptions/>
  <pageMargins left="0.7" right="0.7" top="0.75" bottom="0.75" header="0.3" footer="0.3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Mickelsen</dc:creator>
  <cp:keywords/>
  <dc:description/>
  <cp:lastModifiedBy>Ryan Mickelsen</cp:lastModifiedBy>
  <cp:lastPrinted>2016-08-24T14:07:26Z</cp:lastPrinted>
  <dcterms:created xsi:type="dcterms:W3CDTF">2013-02-11T19:06:48Z</dcterms:created>
  <dcterms:modified xsi:type="dcterms:W3CDTF">2022-02-04T15:12:30Z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